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0425" tabRatio="849" activeTab="2"/>
  </bookViews>
  <sheets>
    <sheet name="discr. " sheetId="4" r:id="rId1"/>
    <sheet name="6. Qiagen" sheetId="1" r:id="rId2"/>
    <sheet name="Sensure" sheetId="3" r:id="rId3"/>
    <sheet name="Thermo" sheetId="2" r:id="rId4"/>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 i="3" l="1"/>
  <c r="E6" i="4" l="1"/>
  <c r="D3" i="3"/>
  <c r="E5" i="4"/>
  <c r="E4" i="4"/>
  <c r="H3" i="3" l="1"/>
  <c r="J8" i="2" l="1"/>
  <c r="J7" i="2"/>
  <c r="J6" i="2"/>
  <c r="J5" i="2"/>
  <c r="J4" i="2"/>
  <c r="J3" i="2"/>
  <c r="J9" i="2" s="1"/>
  <c r="J3" i="1" l="1"/>
  <c r="J4" i="1" l="1"/>
</calcChain>
</file>

<file path=xl/sharedStrings.xml><?xml version="1.0" encoding="utf-8"?>
<sst xmlns="http://schemas.openxmlformats.org/spreadsheetml/2006/main" count="101" uniqueCount="54">
  <si>
    <t>Qiagen</t>
  </si>
  <si>
    <t>Item</t>
  </si>
  <si>
    <t>Total</t>
  </si>
  <si>
    <t>QIAamp Viral RNA Mini Kit (250)</t>
  </si>
  <si>
    <t>TaqPath™ COVID-19 CE-IVD RT-PCR Kit, 1000 tests</t>
  </si>
  <si>
    <t>A48067</t>
  </si>
  <si>
    <t>Thermo</t>
  </si>
  <si>
    <t>MagMAX™ Viral/Pathogen II (MVP II) Nucleic Acid Isolation Kit, 2,000 preps</t>
  </si>
  <si>
    <t>A48383</t>
  </si>
  <si>
    <t xml:space="preserve">KingFisher Deepwell 96 Plate, V-bottom, polypropylene, case of 60 plates </t>
  </si>
  <si>
    <t>KingFisher 96 KF microplate (200μL) case of 48 plates</t>
  </si>
  <si>
    <t>KingFisher 96 tip comb for DW magnets, 10 x 10 pcs/box</t>
  </si>
  <si>
    <t>Thermo Scientific™ Matrix™ 850-1250ul Pipette Filter Tips (960 per case)</t>
  </si>
  <si>
    <t>Catalogue Number</t>
  </si>
  <si>
    <t>Specifications</t>
  </si>
  <si>
    <t>Quantity</t>
  </si>
  <si>
    <t>Manufacturer</t>
  </si>
  <si>
    <t>Manufacturing country</t>
  </si>
  <si>
    <t>Unit price</t>
  </si>
  <si>
    <t>Total value</t>
  </si>
  <si>
    <t xml:space="preserve">1 Months </t>
  </si>
  <si>
    <t>2 Months</t>
  </si>
  <si>
    <t>3Months</t>
  </si>
  <si>
    <t>4 Months</t>
  </si>
  <si>
    <t xml:space="preserve"> Term of shelf life</t>
  </si>
  <si>
    <t xml:space="preserve">not less than 12 Months </t>
  </si>
  <si>
    <t>Delivery schedule</t>
  </si>
  <si>
    <t xml:space="preserve">Germany </t>
  </si>
  <si>
    <t>USA</t>
  </si>
  <si>
    <t>For isolation of viral RNA from cell-free body fluids.
The QIAamp Viral RNA Mini Kit simplifies purification of viral RNA from cell-free body fluids with fast spin-column or vacuum procedures. Viral RNA binds specifically to the QIAamp silica membrane, and pure viral RNA is eluted in either water or a buffer provided with the kit.
For 250 RNA preps: 250 QIAamp Mini Spin Columns, Carrier RNA, Collection Tubes (2 ml), RNase-free buffers</t>
  </si>
  <si>
    <t xml:space="preserve">KingFisher 96 deep-well plate, v-bottom, polypropylene (for Duo Prime, Flex, Apex and Presto)
For Use With (Equipment) For Use With (KingFisher Duo Prime, Flex, Apex and Presto)
 KingFisher Deepwell 96 Plate, V-bottom, polypropylene (50 plates)
</t>
  </si>
  <si>
    <t>Designed for KingFisher FLEX extraction machine, specifically for DNA / RNA elution</t>
  </si>
  <si>
    <t>KingFisher 96 tip comb for deep-well magnets, 10 x 10 pcs/box (for Flex, Apex and Presto)</t>
  </si>
  <si>
    <t>Thermo Scientific™ Matrix Impact 850-1250μL
 Volume (Metric) 1250μL
Filtered, Sterile, Thermo Scientific™ Matrix Impact 850-1250μL, Unit Size Case of 960</t>
  </si>
  <si>
    <t xml:space="preserve">no less then 5 months </t>
  </si>
  <si>
    <t xml:space="preserve">no less then 6 months </t>
  </si>
  <si>
    <t>long term</t>
  </si>
  <si>
    <t xml:space="preserve">Sansure Biotech INC </t>
  </si>
  <si>
    <t>Supplier</t>
  </si>
  <si>
    <t xml:space="preserve">LTD ABM </t>
  </si>
  <si>
    <t>LTD Primamed</t>
  </si>
  <si>
    <t>TaqPath™ COVID‑19 Assay Multiplex—Multiplexed assays that contain three
primer/probe sets specific to different SARS-CoV-2 genomic regions and
primers/probes for bacteriophage MS2.
– MS2 Phage Control—RNA control to verify the efficacy of the sample
preparation and the absence of inhibitors in the PCR reaction. To perform
the control, add MS2 Phage Control to the samples before extraction of the
RNA.</t>
  </si>
  <si>
    <t>The MagMAX Viral/Pathogen II (MVP II) Nucleic Acid Isolation Kit is specifically designed to recover RNA and DNA from viral particles contained in viral transport media (VTM).The kit is designed for "KingFisher FLEX" extraction machine, it is recommended to diagnose a new coronavirus, Up to 2,000 preps.</t>
  </si>
  <si>
    <t xml:space="preserve">contract price </t>
  </si>
  <si>
    <t>China</t>
  </si>
  <si>
    <t>Sansure Biotech INC</t>
  </si>
  <si>
    <t xml:space="preserve">novel coronavirus (2019 -nCov) Nucleic Acid Diagnostic Kit   1*24 test (PCR-Fluorescence probing) </t>
  </si>
  <si>
    <t>contract price  (18.05.2020)</t>
  </si>
  <si>
    <t>contract price (18.05.2020)</t>
  </si>
  <si>
    <t>COVID-19 CE-IVD RT-PCR Kit, 1000 tests</t>
  </si>
  <si>
    <t xml:space="preserve"> Viral/Pathogen II (MVP II) Nucleic Acid Isolation Kit, 2,000 preps</t>
  </si>
  <si>
    <t>RNA Mini Kit (250)</t>
  </si>
  <si>
    <t>Nucleic Acid Diagnostic Kit   1*24 test</t>
  </si>
  <si>
    <r>
      <t xml:space="preserve">not less than </t>
    </r>
    <r>
      <rPr>
        <sz val="11"/>
        <color rgb="FFFF0000"/>
        <rFont val="Calibri"/>
        <family val="2"/>
        <scheme val="minor"/>
      </rPr>
      <t>-------</t>
    </r>
    <r>
      <rPr>
        <sz val="11"/>
        <color theme="1"/>
        <rFont val="Calibri"/>
        <family val="2"/>
        <scheme val="minor"/>
      </rPr>
      <t xml:space="preserve">-Months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</si>
</sst>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GEL]\ * #,##0_);_([$GEL]\ * \(#,##0\);_([$GEL]\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000000"/>
      <name val="Calibri"/>
      <family val="2"/>
      <scheme val="minor"/>
    </font>
    <font>
      <sz val="11"/>
      <name val="Calibri"/>
      <family val="2"/>
      <scheme val="minor"/>
    </font>
    <font>
      <b/>
      <sz val="11"/>
      <name val="Calibri"/>
      <family val="2"/>
      <scheme val="minor"/>
    </font>
    <font>
      <sz val="11"/>
      <color rgb="FFFF0000"/>
      <name val="Calibri"/>
      <family val="2"/>
      <scheme val="minor"/>
    </font>
    <font>
      <sz val="11"/>
      <name val="Calibri"/>
      <family val="2"/>
    </font>
    <font>
      <sz val="10"/>
      <color theme="1"/>
      <name val="Arial"/>
      <family val="2"/>
    </font>
    <font>
      <sz val="11"/>
      <color theme="1"/>
      <name val="Calibri"/>
      <family val="2"/>
    </font>
    <font>
      <b/>
      <sz val="11"/>
      <name val="Calibri"/>
      <family val="2"/>
    </font>
    <font>
      <b/>
      <sz val="11"/>
      <color theme="1"/>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9900"/>
        <bgColor rgb="FFFF9900"/>
      </patternFill>
    </fill>
    <fill>
      <patternFill patternType="solid">
        <fgColor theme="5"/>
        <bgColor theme="5"/>
      </patternFill>
    </fill>
    <fill>
      <patternFill patternType="solid">
        <fgColor rgb="FFFFFF00"/>
        <bgColor indexed="64"/>
      </patternFill>
    </fill>
  </fills>
  <borders count="15">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right/>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style="thin">
        <color theme="5"/>
      </bottom>
      <diagonal/>
    </border>
    <border>
      <left style="thin">
        <color theme="5" tint="-0.24994659260841701"/>
      </left>
      <right style="thin">
        <color theme="5" tint="-0.24994659260841701"/>
      </right>
      <top style="thin">
        <color theme="5" tint="-0.24994659260841701"/>
      </top>
      <bottom style="thin">
        <color theme="5"/>
      </bottom>
      <diagonal/>
    </border>
    <border>
      <left/>
      <right/>
      <top/>
      <bottom style="thin">
        <color theme="9" tint="-0.24994659260841701"/>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2" fillId="0" borderId="0" xfId="0" applyFont="1" applyAlignment="1">
      <alignment vertical="center"/>
    </xf>
    <xf numFmtId="0" fontId="0" fillId="0" borderId="0" xfId="0" applyFont="1"/>
    <xf numFmtId="0" fontId="0" fillId="0" borderId="4" xfId="0" applyFont="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3" fontId="3" fillId="4" borderId="1" xfId="1"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0" fillId="0" borderId="6" xfId="0" applyFont="1" applyBorder="1" applyAlignment="1">
      <alignment horizontal="center" vertical="center" wrapText="1"/>
    </xf>
    <xf numFmtId="0" fontId="0" fillId="0" borderId="0" xfId="0" applyFont="1" applyAlignment="1">
      <alignment vertical="center"/>
    </xf>
    <xf numFmtId="165" fontId="0" fillId="0" borderId="6" xfId="1" applyNumberFormat="1" applyFont="1" applyBorder="1" applyAlignment="1">
      <alignment vertical="center" wrapText="1"/>
    </xf>
    <xf numFmtId="165" fontId="0" fillId="0" borderId="5" xfId="0" applyNumberFormat="1" applyFont="1" applyBorder="1" applyAlignment="1">
      <alignment vertical="center" wrapText="1"/>
    </xf>
    <xf numFmtId="165" fontId="2" fillId="0" borderId="6" xfId="1" applyNumberFormat="1" applyFont="1" applyBorder="1" applyAlignment="1">
      <alignment vertical="center" wrapText="1"/>
    </xf>
    <xf numFmtId="165" fontId="2" fillId="0" borderId="5" xfId="0" applyNumberFormat="1" applyFont="1" applyBorder="1" applyAlignment="1">
      <alignment vertical="center" wrapText="1"/>
    </xf>
    <xf numFmtId="0" fontId="0"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0" fillId="2" borderId="6" xfId="1" applyNumberFormat="1" applyFont="1" applyFill="1" applyBorder="1" applyAlignment="1">
      <alignment horizontal="center" vertical="center"/>
    </xf>
    <xf numFmtId="164" fontId="0" fillId="2" borderId="8" xfId="1" applyNumberFormat="1" applyFont="1" applyFill="1" applyBorder="1" applyAlignment="1">
      <alignment vertical="center"/>
    </xf>
    <xf numFmtId="0" fontId="8" fillId="0" borderId="4" xfId="0" applyFont="1" applyBorder="1" applyAlignment="1">
      <alignment horizontal="center" vertical="center" wrapText="1"/>
    </xf>
    <xf numFmtId="0" fontId="10" fillId="0" borderId="11" xfId="0" applyFont="1" applyBorder="1" applyAlignment="1">
      <alignment horizontal="center" vertical="center" wrapText="1"/>
    </xf>
    <xf numFmtId="164" fontId="9" fillId="2" borderId="8" xfId="1" applyNumberFormat="1" applyFont="1" applyFill="1" applyBorder="1" applyAlignment="1">
      <alignment horizontal="center" vertical="center" wrapText="1"/>
    </xf>
    <xf numFmtId="164" fontId="0" fillId="2" borderId="8" xfId="1" applyNumberFormat="1" applyFont="1" applyFill="1" applyBorder="1" applyAlignment="1">
      <alignment vertical="center" wrapText="1"/>
    </xf>
    <xf numFmtId="0" fontId="4" fillId="3" borderId="12" xfId="0" applyFont="1" applyFill="1" applyBorder="1" applyAlignment="1">
      <alignment horizontal="center" vertical="center" wrapText="1"/>
    </xf>
    <xf numFmtId="43" fontId="3" fillId="4" borderId="12" xfId="1"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10" fillId="0" borderId="12" xfId="0" applyFont="1" applyBorder="1" applyAlignment="1">
      <alignment horizontal="center" vertical="center" wrapText="1"/>
    </xf>
    <xf numFmtId="0" fontId="0" fillId="0" borderId="12" xfId="0" applyBorder="1" applyAlignment="1">
      <alignment horizontal="center" vertical="center" wrapText="1"/>
    </xf>
    <xf numFmtId="0" fontId="8" fillId="0" borderId="12" xfId="0" applyFont="1" applyBorder="1" applyAlignment="1">
      <alignment horizontal="center" vertical="center" wrapText="1"/>
    </xf>
    <xf numFmtId="0" fontId="3" fillId="4" borderId="0" xfId="0" applyFont="1" applyFill="1" applyBorder="1" applyAlignment="1">
      <alignment horizontal="center" vertical="center" wrapText="1"/>
    </xf>
    <xf numFmtId="0" fontId="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2" fillId="0" borderId="9" xfId="0" applyFont="1" applyBorder="1" applyAlignment="1">
      <alignment horizontal="center"/>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0" xfId="0" applyAlignment="1">
      <alignment horizontal="center" vertical="center" wrapText="1"/>
    </xf>
    <xf numFmtId="44" fontId="0" fillId="0" borderId="12" xfId="2" applyFont="1" applyBorder="1" applyAlignment="1">
      <alignment horizontal="center" vertical="center" wrapText="1"/>
    </xf>
    <xf numFmtId="44" fontId="0" fillId="0" borderId="0" xfId="2" applyFont="1" applyAlignment="1">
      <alignment horizontal="center" vertical="center" wrapText="1"/>
    </xf>
    <xf numFmtId="0" fontId="0" fillId="0" borderId="0" xfId="0" applyFont="1" applyAlignment="1">
      <alignment horizontal="center" vertical="center" wrapText="1"/>
    </xf>
    <xf numFmtId="0" fontId="8" fillId="0" borderId="10" xfId="0" applyFont="1" applyBorder="1" applyAlignment="1">
      <alignment horizontal="center" vertical="center" wrapText="1"/>
    </xf>
    <xf numFmtId="44" fontId="10" fillId="0" borderId="6" xfId="2" applyFont="1" applyBorder="1" applyAlignment="1">
      <alignment horizontal="center" vertical="center" wrapText="1"/>
    </xf>
    <xf numFmtId="44" fontId="10" fillId="0" borderId="5" xfId="2" applyFont="1" applyBorder="1" applyAlignment="1">
      <alignment horizontal="center" vertical="center" wrapText="1"/>
    </xf>
    <xf numFmtId="0" fontId="7" fillId="0" borderId="0" xfId="0" applyFont="1" applyAlignment="1">
      <alignment horizontal="center" vertical="center" wrapText="1"/>
    </xf>
    <xf numFmtId="43" fontId="10" fillId="0" borderId="0" xfId="1" applyFont="1" applyBorder="1" applyAlignment="1">
      <alignment horizontal="center" vertical="center" wrapText="1"/>
    </xf>
    <xf numFmtId="0" fontId="2" fillId="0" borderId="0" xfId="0" applyFont="1" applyAlignment="1">
      <alignment horizontal="center" vertical="center" wrapText="1"/>
    </xf>
    <xf numFmtId="44" fontId="12" fillId="0" borderId="6" xfId="2" applyFont="1" applyBorder="1" applyAlignment="1">
      <alignment horizontal="center" vertical="center" wrapText="1"/>
    </xf>
    <xf numFmtId="44" fontId="12" fillId="0" borderId="5" xfId="2" applyFont="1" applyBorder="1" applyAlignment="1">
      <alignment horizontal="center" vertical="center" wrapText="1"/>
    </xf>
    <xf numFmtId="44" fontId="12" fillId="0" borderId="0" xfId="2" applyFont="1" applyBorder="1" applyAlignment="1">
      <alignment horizontal="center" vertical="center" wrapText="1"/>
    </xf>
    <xf numFmtId="164" fontId="0" fillId="2" borderId="12" xfId="1" applyNumberFormat="1" applyFont="1" applyFill="1" applyBorder="1" applyAlignment="1">
      <alignment horizontal="center" vertical="center" wrapText="1"/>
    </xf>
    <xf numFmtId="164" fontId="9" fillId="2" borderId="12" xfId="1"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0" fillId="0" borderId="13" xfId="0" applyBorder="1" applyAlignment="1">
      <alignment horizontal="center" vertical="center" wrapText="1"/>
    </xf>
    <xf numFmtId="43" fontId="0" fillId="0" borderId="12" xfId="1" applyFont="1" applyBorder="1" applyAlignment="1">
      <alignment horizontal="center" vertical="center" wrapText="1"/>
    </xf>
    <xf numFmtId="44" fontId="2" fillId="0" borderId="13" xfId="2" applyFont="1" applyBorder="1" applyAlignment="1">
      <alignment horizontal="center" vertical="center" wrapText="1"/>
    </xf>
    <xf numFmtId="0" fontId="0" fillId="0" borderId="14" xfId="0" applyBorder="1" applyAlignment="1">
      <alignment horizontal="center" vertical="center" wrapText="1"/>
    </xf>
    <xf numFmtId="44" fontId="2" fillId="0" borderId="14" xfId="2" applyFont="1" applyBorder="1" applyAlignment="1">
      <alignment horizontal="center" vertical="center" wrapText="1"/>
    </xf>
    <xf numFmtId="165" fontId="2" fillId="0" borderId="5" xfId="0" applyNumberFormat="1" applyFont="1" applyBorder="1" applyAlignment="1">
      <alignment horizontal="center" vertical="center" wrapText="1"/>
    </xf>
    <xf numFmtId="44" fontId="2" fillId="0" borderId="12" xfId="2" applyFont="1" applyBorder="1" applyAlignment="1">
      <alignment horizontal="center" vertical="center" wrapText="1"/>
    </xf>
    <xf numFmtId="164" fontId="0" fillId="5" borderId="12" xfId="1"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
  <sheetViews>
    <sheetView workbookViewId="0">
      <selection activeCell="C11" sqref="C11"/>
    </sheetView>
  </sheetViews>
  <sheetFormatPr defaultRowHeight="15" x14ac:dyDescent="0.25"/>
  <cols>
    <col min="1" max="1" width="9.140625" style="38"/>
    <col min="2" max="2" width="23" style="38" customWidth="1"/>
    <col min="3" max="4" width="20.28515625" style="38" customWidth="1"/>
    <col min="5" max="5" width="31" style="38" customWidth="1"/>
    <col min="6" max="6" width="29" style="38" customWidth="1"/>
    <col min="7" max="16384" width="9.140625" style="38"/>
  </cols>
  <sheetData>
    <row r="2" spans="2:6" ht="41.25" customHeight="1" x14ac:dyDescent="0.25">
      <c r="B2" s="24" t="s">
        <v>38</v>
      </c>
      <c r="C2" s="24" t="s">
        <v>16</v>
      </c>
      <c r="D2" s="24" t="s">
        <v>1</v>
      </c>
      <c r="E2" s="24" t="s">
        <v>15</v>
      </c>
      <c r="F2" s="16" t="s">
        <v>19</v>
      </c>
    </row>
    <row r="3" spans="2:6" ht="36" customHeight="1" x14ac:dyDescent="0.25">
      <c r="B3" s="54" t="s">
        <v>39</v>
      </c>
      <c r="C3" s="31" t="s">
        <v>6</v>
      </c>
      <c r="D3" s="26" t="s">
        <v>49</v>
      </c>
      <c r="E3" s="55">
        <v>250000</v>
      </c>
      <c r="F3" s="56">
        <v>5685100</v>
      </c>
    </row>
    <row r="4" spans="2:6" ht="66" customHeight="1" x14ac:dyDescent="0.25">
      <c r="B4" s="57"/>
      <c r="C4" s="32"/>
      <c r="D4" s="26" t="s">
        <v>50</v>
      </c>
      <c r="E4" s="55">
        <f>150*2000</f>
        <v>300000</v>
      </c>
      <c r="F4" s="58"/>
    </row>
    <row r="5" spans="2:6" ht="43.5" customHeight="1" x14ac:dyDescent="0.25">
      <c r="B5" s="27" t="s">
        <v>40</v>
      </c>
      <c r="C5" s="30" t="s">
        <v>0</v>
      </c>
      <c r="D5" s="30" t="s">
        <v>51</v>
      </c>
      <c r="E5" s="55">
        <f>250*250</f>
        <v>62500</v>
      </c>
      <c r="F5" s="59">
        <v>1050000</v>
      </c>
    </row>
    <row r="6" spans="2:6" ht="58.5" customHeight="1" x14ac:dyDescent="0.25">
      <c r="B6" s="26" t="s">
        <v>37</v>
      </c>
      <c r="C6" s="26" t="s">
        <v>37</v>
      </c>
      <c r="D6" s="26" t="s">
        <v>52</v>
      </c>
      <c r="E6" s="55">
        <f>2300*24</f>
        <v>55200</v>
      </c>
      <c r="F6" s="60">
        <v>828000</v>
      </c>
    </row>
  </sheetData>
  <mergeCells count="3">
    <mergeCell ref="B3:B4"/>
    <mergeCell ref="C3:C4"/>
    <mergeCell ref="F3: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Q6"/>
  <sheetViews>
    <sheetView zoomScale="80" zoomScaleNormal="80" workbookViewId="0">
      <pane xSplit="2" ySplit="2" topLeftCell="C3" activePane="bottomRight" state="frozen"/>
      <selection pane="topRight" activeCell="C1" sqref="C1"/>
      <selection pane="bottomLeft" activeCell="A3" sqref="A3"/>
      <selection pane="bottomRight" activeCell="H17" sqref="H17"/>
    </sheetView>
  </sheetViews>
  <sheetFormatPr defaultColWidth="8.85546875" defaultRowHeight="15" x14ac:dyDescent="0.25"/>
  <cols>
    <col min="1" max="1" width="3.42578125" style="2" customWidth="1"/>
    <col min="2" max="2" width="24.85546875" style="2" customWidth="1"/>
    <col min="3" max="3" width="12.140625" style="2" customWidth="1"/>
    <col min="4" max="4" width="46.28515625" style="2" customWidth="1"/>
    <col min="5" max="5" width="12.5703125" style="2" bestFit="1" customWidth="1"/>
    <col min="6" max="6" width="14.140625" style="2" bestFit="1" customWidth="1"/>
    <col min="7" max="7" width="17" style="2" customWidth="1"/>
    <col min="8" max="8" width="2.42578125" style="2" customWidth="1"/>
    <col min="9" max="9" width="13.5703125" style="2" customWidth="1"/>
    <col min="10" max="10" width="18.140625" style="2" customWidth="1"/>
    <col min="11" max="11" width="17.85546875" style="2" customWidth="1"/>
    <col min="12" max="12" width="24" style="2" customWidth="1"/>
    <col min="13" max="14" width="12.85546875" style="2" customWidth="1"/>
    <col min="15" max="15" width="15.140625" style="2" customWidth="1"/>
    <col min="16" max="16" width="15" style="2" customWidth="1"/>
    <col min="17" max="17" width="20.5703125" style="2" customWidth="1"/>
    <col min="18" max="16384" width="8.85546875" style="2"/>
  </cols>
  <sheetData>
    <row r="1" spans="2:17" ht="22.5" customHeight="1" x14ac:dyDescent="0.25">
      <c r="I1" s="3"/>
      <c r="J1" s="3"/>
      <c r="M1" s="35" t="s">
        <v>26</v>
      </c>
      <c r="N1" s="35"/>
      <c r="O1" s="35"/>
      <c r="P1" s="35"/>
      <c r="Q1" s="35"/>
    </row>
    <row r="2" spans="2:17" ht="50.25" customHeight="1" x14ac:dyDescent="0.25">
      <c r="B2" s="4" t="s">
        <v>1</v>
      </c>
      <c r="C2" s="5" t="s">
        <v>13</v>
      </c>
      <c r="D2" s="4" t="s">
        <v>14</v>
      </c>
      <c r="E2" s="6" t="s">
        <v>15</v>
      </c>
      <c r="F2" s="15" t="s">
        <v>16</v>
      </c>
      <c r="G2" s="15" t="s">
        <v>17</v>
      </c>
      <c r="I2" s="16" t="s">
        <v>18</v>
      </c>
      <c r="J2" s="16" t="s">
        <v>19</v>
      </c>
      <c r="K2" s="29" t="s">
        <v>47</v>
      </c>
      <c r="M2" s="18" t="s">
        <v>20</v>
      </c>
      <c r="N2" s="18" t="s">
        <v>21</v>
      </c>
      <c r="O2" s="18" t="s">
        <v>22</v>
      </c>
      <c r="P2" s="18" t="s">
        <v>23</v>
      </c>
      <c r="Q2" s="18" t="s">
        <v>24</v>
      </c>
    </row>
    <row r="3" spans="2:17" s="9" customFormat="1" ht="240" customHeight="1" x14ac:dyDescent="0.25">
      <c r="B3" s="7" t="s">
        <v>3</v>
      </c>
      <c r="C3" s="7">
        <v>52906</v>
      </c>
      <c r="D3" s="7" t="s">
        <v>29</v>
      </c>
      <c r="E3" s="17">
        <v>250</v>
      </c>
      <c r="F3" s="8" t="s">
        <v>0</v>
      </c>
      <c r="G3" s="8" t="s">
        <v>27</v>
      </c>
      <c r="I3" s="10">
        <v>4200</v>
      </c>
      <c r="J3" s="11">
        <f>I3*E3</f>
        <v>1050000</v>
      </c>
      <c r="K3" s="10">
        <v>4200</v>
      </c>
      <c r="M3" s="18">
        <v>70</v>
      </c>
      <c r="N3" s="18">
        <v>70</v>
      </c>
      <c r="O3" s="18">
        <v>70</v>
      </c>
      <c r="P3" s="18">
        <v>40</v>
      </c>
      <c r="Q3" s="22" t="s">
        <v>25</v>
      </c>
    </row>
    <row r="4" spans="2:17" ht="25.5" customHeight="1" x14ac:dyDescent="0.25">
      <c r="B4" s="33" t="s">
        <v>2</v>
      </c>
      <c r="C4" s="34"/>
      <c r="D4" s="34"/>
      <c r="E4" s="34"/>
      <c r="F4" s="34"/>
      <c r="G4" s="34"/>
      <c r="H4" s="1"/>
      <c r="I4" s="12"/>
      <c r="J4" s="13">
        <f>SUM(J3:J3)</f>
        <v>1050000</v>
      </c>
    </row>
    <row r="5" spans="2:17" x14ac:dyDescent="0.25">
      <c r="B5" s="14"/>
      <c r="C5" s="14"/>
      <c r="D5" s="14"/>
    </row>
    <row r="6" spans="2:17" ht="24.75" customHeight="1" x14ac:dyDescent="0.25"/>
  </sheetData>
  <mergeCells count="2">
    <mergeCell ref="B4:G4"/>
    <mergeCell ref="M1:Q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abSelected="1" workbookViewId="0">
      <selection activeCell="L3" sqref="L3"/>
    </sheetView>
  </sheetViews>
  <sheetFormatPr defaultRowHeight="15" x14ac:dyDescent="0.25"/>
  <cols>
    <col min="1" max="1" width="23.85546875" style="38" customWidth="1"/>
    <col min="2" max="2" width="14.42578125" style="38" customWidth="1"/>
    <col min="3" max="3" width="23.140625" style="38" customWidth="1"/>
    <col min="4" max="4" width="9.140625" style="38"/>
    <col min="5" max="5" width="18.42578125" style="38" customWidth="1"/>
    <col min="6" max="6" width="15.28515625" style="38" customWidth="1"/>
    <col min="7" max="7" width="9.140625" style="38"/>
    <col min="8" max="8" width="12.5703125" style="38" bestFit="1" customWidth="1"/>
    <col min="9" max="9" width="16.7109375" style="38" customWidth="1"/>
    <col min="10" max="16384" width="9.140625" style="38"/>
  </cols>
  <sheetData>
    <row r="1" spans="1:12" ht="30" customHeight="1" x14ac:dyDescent="0.25">
      <c r="K1" s="53" t="s">
        <v>26</v>
      </c>
      <c r="L1" s="53"/>
    </row>
    <row r="2" spans="1:12" ht="30" x14ac:dyDescent="0.25">
      <c r="A2" s="23" t="s">
        <v>1</v>
      </c>
      <c r="B2" s="23" t="s">
        <v>13</v>
      </c>
      <c r="C2" s="23" t="s">
        <v>14</v>
      </c>
      <c r="D2" s="24" t="s">
        <v>15</v>
      </c>
      <c r="E2" s="25" t="s">
        <v>16</v>
      </c>
      <c r="F2" s="25" t="s">
        <v>17</v>
      </c>
      <c r="G2" s="25" t="s">
        <v>18</v>
      </c>
      <c r="H2" s="25" t="s">
        <v>19</v>
      </c>
      <c r="I2" s="29" t="s">
        <v>43</v>
      </c>
      <c r="K2" s="51" t="s">
        <v>20</v>
      </c>
      <c r="L2" s="51" t="s">
        <v>24</v>
      </c>
    </row>
    <row r="3" spans="1:12" ht="123.75" customHeight="1" x14ac:dyDescent="0.25">
      <c r="A3" s="28" t="s">
        <v>45</v>
      </c>
      <c r="B3" s="27">
        <v>38220090</v>
      </c>
      <c r="C3" s="27" t="s">
        <v>46</v>
      </c>
      <c r="D3" s="27">
        <f>2300*24</f>
        <v>55200</v>
      </c>
      <c r="E3" s="26" t="s">
        <v>37</v>
      </c>
      <c r="F3" s="27" t="s">
        <v>44</v>
      </c>
      <c r="G3" s="39">
        <v>15</v>
      </c>
      <c r="H3" s="39">
        <f>G3*D3</f>
        <v>828000</v>
      </c>
      <c r="I3" s="39">
        <v>15</v>
      </c>
      <c r="K3" s="51">
        <f>2300*24</f>
        <v>55200</v>
      </c>
      <c r="L3" s="61" t="s">
        <v>53</v>
      </c>
    </row>
  </sheetData>
  <mergeCells count="1">
    <mergeCell ref="K1:L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
  <sheetViews>
    <sheetView topLeftCell="C1" workbookViewId="0">
      <selection activeCell="M1" sqref="M1:Q8"/>
    </sheetView>
  </sheetViews>
  <sheetFormatPr defaultRowHeight="15" x14ac:dyDescent="0.25"/>
  <cols>
    <col min="1" max="1" width="2.140625" style="38" customWidth="1"/>
    <col min="2" max="2" width="37.5703125" style="38" customWidth="1"/>
    <col min="3" max="3" width="33.42578125" style="38" customWidth="1"/>
    <col min="4" max="4" width="48.28515625" style="38" customWidth="1"/>
    <col min="5" max="5" width="13.28515625" style="38" customWidth="1"/>
    <col min="6" max="6" width="16.7109375" style="38" customWidth="1"/>
    <col min="7" max="7" width="17" style="38" customWidth="1"/>
    <col min="8" max="8" width="2.5703125" style="38" customWidth="1"/>
    <col min="9" max="9" width="13.42578125" style="40" customWidth="1"/>
    <col min="10" max="11" width="14.7109375" style="40" customWidth="1"/>
    <col min="12" max="12" width="9.140625" style="38"/>
    <col min="13" max="13" width="10.42578125" style="38" customWidth="1"/>
    <col min="14" max="14" width="12.42578125" style="38" customWidth="1"/>
    <col min="15" max="15" width="10.42578125" style="38" customWidth="1"/>
    <col min="16" max="16" width="11.85546875" style="38" customWidth="1"/>
    <col min="17" max="17" width="16.140625" style="38" customWidth="1"/>
    <col min="18" max="16384" width="9.140625" style="38"/>
  </cols>
  <sheetData>
    <row r="1" spans="2:17" x14ac:dyDescent="0.25">
      <c r="M1" s="53" t="s">
        <v>26</v>
      </c>
      <c r="N1" s="53"/>
      <c r="O1" s="53"/>
      <c r="P1" s="53"/>
      <c r="Q1" s="53"/>
    </row>
    <row r="2" spans="2:17" ht="30" x14ac:dyDescent="0.25">
      <c r="B2" s="5" t="s">
        <v>1</v>
      </c>
      <c r="C2" s="5" t="s">
        <v>13</v>
      </c>
      <c r="D2" s="5" t="s">
        <v>14</v>
      </c>
      <c r="E2" s="6" t="s">
        <v>15</v>
      </c>
      <c r="F2" s="15" t="s">
        <v>16</v>
      </c>
      <c r="G2" s="15" t="s">
        <v>17</v>
      </c>
      <c r="H2" s="41"/>
      <c r="I2" s="16" t="s">
        <v>18</v>
      </c>
      <c r="J2" s="16" t="s">
        <v>19</v>
      </c>
      <c r="K2" s="29" t="s">
        <v>48</v>
      </c>
      <c r="M2" s="51" t="s">
        <v>20</v>
      </c>
      <c r="N2" s="51" t="s">
        <v>21</v>
      </c>
      <c r="O2" s="51" t="s">
        <v>22</v>
      </c>
      <c r="P2" s="51" t="s">
        <v>23</v>
      </c>
      <c r="Q2" s="51" t="s">
        <v>24</v>
      </c>
    </row>
    <row r="3" spans="2:17" ht="217.5" customHeight="1" x14ac:dyDescent="0.25">
      <c r="B3" s="42" t="s">
        <v>4</v>
      </c>
      <c r="C3" s="19" t="s">
        <v>5</v>
      </c>
      <c r="D3" s="19" t="s">
        <v>41</v>
      </c>
      <c r="E3" s="21">
        <v>250</v>
      </c>
      <c r="F3" s="20" t="s">
        <v>6</v>
      </c>
      <c r="G3" s="20" t="s">
        <v>28</v>
      </c>
      <c r="I3" s="43">
        <v>18900</v>
      </c>
      <c r="J3" s="44">
        <f>I3*E3</f>
        <v>4725000</v>
      </c>
      <c r="K3" s="43">
        <v>18900</v>
      </c>
      <c r="M3" s="52">
        <v>20</v>
      </c>
      <c r="N3" s="52">
        <v>25</v>
      </c>
      <c r="O3" s="52">
        <v>100</v>
      </c>
      <c r="P3" s="52">
        <v>105</v>
      </c>
      <c r="Q3" s="52" t="s">
        <v>34</v>
      </c>
    </row>
    <row r="4" spans="2:17" ht="120" customHeight="1" x14ac:dyDescent="0.25">
      <c r="B4" s="42" t="s">
        <v>7</v>
      </c>
      <c r="C4" s="19" t="s">
        <v>8</v>
      </c>
      <c r="D4" s="19" t="s">
        <v>42</v>
      </c>
      <c r="E4" s="21">
        <v>150</v>
      </c>
      <c r="F4" s="20" t="s">
        <v>6</v>
      </c>
      <c r="G4" s="20" t="s">
        <v>28</v>
      </c>
      <c r="I4" s="43">
        <v>3500</v>
      </c>
      <c r="J4" s="44">
        <f t="shared" ref="J4:J8" si="0">I4*E4</f>
        <v>525000</v>
      </c>
      <c r="K4" s="43">
        <v>3500</v>
      </c>
      <c r="M4" s="52">
        <v>38</v>
      </c>
      <c r="N4" s="52">
        <v>38</v>
      </c>
      <c r="O4" s="52">
        <v>37</v>
      </c>
      <c r="P4" s="52">
        <v>37</v>
      </c>
      <c r="Q4" s="52" t="s">
        <v>35</v>
      </c>
    </row>
    <row r="5" spans="2:17" ht="120" x14ac:dyDescent="0.25">
      <c r="B5" s="42" t="s">
        <v>9</v>
      </c>
      <c r="C5" s="19">
        <v>95040450</v>
      </c>
      <c r="D5" s="19" t="s">
        <v>30</v>
      </c>
      <c r="E5" s="21">
        <v>400</v>
      </c>
      <c r="F5" s="20" t="s">
        <v>6</v>
      </c>
      <c r="G5" s="20" t="s">
        <v>28</v>
      </c>
      <c r="I5" s="43">
        <v>234</v>
      </c>
      <c r="J5" s="44">
        <f t="shared" si="0"/>
        <v>93600</v>
      </c>
      <c r="K5" s="43">
        <v>234</v>
      </c>
      <c r="M5" s="52">
        <v>100</v>
      </c>
      <c r="N5" s="52">
        <v>100</v>
      </c>
      <c r="O5" s="52">
        <v>100</v>
      </c>
      <c r="P5" s="52">
        <v>100</v>
      </c>
      <c r="Q5" s="52" t="s">
        <v>36</v>
      </c>
    </row>
    <row r="6" spans="2:17" ht="55.5" customHeight="1" x14ac:dyDescent="0.25">
      <c r="B6" s="42" t="s">
        <v>10</v>
      </c>
      <c r="C6" s="19">
        <v>97002540</v>
      </c>
      <c r="D6" s="19" t="s">
        <v>31</v>
      </c>
      <c r="E6" s="21">
        <v>200</v>
      </c>
      <c r="F6" s="20" t="s">
        <v>6</v>
      </c>
      <c r="G6" s="20" t="s">
        <v>28</v>
      </c>
      <c r="I6" s="43">
        <v>165</v>
      </c>
      <c r="J6" s="44">
        <f t="shared" si="0"/>
        <v>33000</v>
      </c>
      <c r="K6" s="43">
        <v>165</v>
      </c>
      <c r="M6" s="52">
        <v>50</v>
      </c>
      <c r="N6" s="52">
        <v>50</v>
      </c>
      <c r="O6" s="52">
        <v>50</v>
      </c>
      <c r="P6" s="52">
        <v>50</v>
      </c>
      <c r="Q6" s="52" t="s">
        <v>36</v>
      </c>
    </row>
    <row r="7" spans="2:17" ht="52.5" customHeight="1" x14ac:dyDescent="0.25">
      <c r="B7" s="42" t="s">
        <v>11</v>
      </c>
      <c r="C7" s="19">
        <v>97002534</v>
      </c>
      <c r="D7" s="19" t="s">
        <v>32</v>
      </c>
      <c r="E7" s="21">
        <v>300</v>
      </c>
      <c r="F7" s="20" t="s">
        <v>6</v>
      </c>
      <c r="G7" s="20" t="s">
        <v>28</v>
      </c>
      <c r="I7" s="43">
        <v>570</v>
      </c>
      <c r="J7" s="44">
        <f t="shared" si="0"/>
        <v>171000</v>
      </c>
      <c r="K7" s="43">
        <v>570</v>
      </c>
      <c r="M7" s="52">
        <v>75</v>
      </c>
      <c r="N7" s="52">
        <v>75</v>
      </c>
      <c r="O7" s="52">
        <v>75</v>
      </c>
      <c r="P7" s="52">
        <v>75</v>
      </c>
      <c r="Q7" s="52" t="s">
        <v>36</v>
      </c>
    </row>
    <row r="8" spans="2:17" ht="60" x14ac:dyDescent="0.25">
      <c r="B8" s="42" t="s">
        <v>12</v>
      </c>
      <c r="C8" s="20">
        <v>8045</v>
      </c>
      <c r="D8" s="19" t="s">
        <v>33</v>
      </c>
      <c r="E8" s="21">
        <v>500</v>
      </c>
      <c r="F8" s="20" t="s">
        <v>6</v>
      </c>
      <c r="G8" s="20" t="s">
        <v>28</v>
      </c>
      <c r="H8" s="45"/>
      <c r="I8" s="43">
        <v>275</v>
      </c>
      <c r="J8" s="44">
        <f t="shared" si="0"/>
        <v>137500</v>
      </c>
      <c r="K8" s="46"/>
      <c r="M8" s="52">
        <v>125</v>
      </c>
      <c r="N8" s="52">
        <v>125</v>
      </c>
      <c r="O8" s="52">
        <v>125</v>
      </c>
      <c r="P8" s="52">
        <v>125</v>
      </c>
      <c r="Q8" s="52" t="s">
        <v>36</v>
      </c>
    </row>
    <row r="9" spans="2:17" x14ac:dyDescent="0.25">
      <c r="B9" s="36" t="s">
        <v>2</v>
      </c>
      <c r="C9" s="37"/>
      <c r="D9" s="37"/>
      <c r="E9" s="37"/>
      <c r="F9" s="37"/>
      <c r="G9" s="37"/>
      <c r="H9" s="47"/>
      <c r="I9" s="48"/>
      <c r="J9" s="49">
        <f>SUM(J3:J8)</f>
        <v>5685100</v>
      </c>
      <c r="K9" s="50"/>
    </row>
  </sheetData>
  <mergeCells count="2">
    <mergeCell ref="M1:Q1"/>
    <mergeCell ref="B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discr. </vt:lpstr>
      <vt:lpstr>6. Qiagen</vt:lpstr>
      <vt:lpstr>Sensure</vt:lpstr>
      <vt:lpstr>Thermo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2020-06-09T14:08:53Z</dcterms:modified>
</cp:coreProperties>
</file>